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461" windowWidth="15480" windowHeight="10095" tabRatio="867" activeTab="1"/>
  </bookViews>
  <sheets>
    <sheet name="選手データ（もも）" sheetId="1" r:id="rId1"/>
    <sheet name="ドロー" sheetId="2" r:id="rId2"/>
  </sheets>
  <definedNames>
    <definedName name="_xlnm._FilterDatabase" localSheetId="0" hidden="1">'選手データ（もも）'!$A$2:$AF$24</definedName>
  </definedNames>
  <calcPr fullCalcOnLoad="1"/>
</workbook>
</file>

<file path=xl/sharedStrings.xml><?xml version="1.0" encoding="utf-8"?>
<sst xmlns="http://schemas.openxmlformats.org/spreadsheetml/2006/main" count="437" uniqueCount="178">
  <si>
    <t>（予選リーグ）</t>
  </si>
  <si>
    <t>（Ａ組リーグ）</t>
  </si>
  <si>
    <t>（Ｂ組リーグ）</t>
  </si>
  <si>
    <t>（Ｃ組リーグ）</t>
  </si>
  <si>
    <t>（決勝リーグ）</t>
  </si>
  <si>
    <t>・</t>
  </si>
  <si>
    <t>（</t>
  </si>
  <si>
    <t>）</t>
  </si>
  <si>
    <t>須田トモヱ</t>
  </si>
  <si>
    <t>さくら</t>
  </si>
  <si>
    <t>もも</t>
  </si>
  <si>
    <t>S5.2.8</t>
  </si>
  <si>
    <t>北海道</t>
  </si>
  <si>
    <t>S4.7.10</t>
  </si>
  <si>
    <t>神奈川</t>
  </si>
  <si>
    <t>優勝</t>
  </si>
  <si>
    <t>T14.12.14</t>
  </si>
  <si>
    <t>静岡</t>
  </si>
  <si>
    <t>S5.11.28</t>
  </si>
  <si>
    <t>S6.1.1</t>
  </si>
  <si>
    <t>S2.11.5</t>
  </si>
  <si>
    <t>千葉</t>
  </si>
  <si>
    <t>S5.8.28</t>
  </si>
  <si>
    <t>S4.10.8</t>
  </si>
  <si>
    <t>愛知</t>
  </si>
  <si>
    <t>S4.2.7</t>
  </si>
  <si>
    <t>S4.7.21</t>
  </si>
  <si>
    <t>S6.3.31</t>
  </si>
  <si>
    <t>S3.7.27</t>
  </si>
  <si>
    <t>S4.4.21</t>
  </si>
  <si>
    <t>S5.11.12</t>
  </si>
  <si>
    <t>岡山</t>
  </si>
  <si>
    <t>T9.9.11</t>
  </si>
  <si>
    <t>S2.4.26</t>
  </si>
  <si>
    <t>S2.4.1</t>
  </si>
  <si>
    <t>栃木</t>
  </si>
  <si>
    <t>S5.8.10</t>
  </si>
  <si>
    <t>S4.8.20</t>
  </si>
  <si>
    <t>S3.3.7</t>
  </si>
  <si>
    <t>福岡</t>
  </si>
  <si>
    <t>T15.6.10</t>
  </si>
  <si>
    <t>準優勝</t>
  </si>
  <si>
    <t>島　根
鳥　取</t>
  </si>
  <si>
    <t>島　根
栃　木</t>
  </si>
  <si>
    <t>愛　知
神奈川</t>
  </si>
  <si>
    <t>京　都</t>
  </si>
  <si>
    <t>福　岡
東　京</t>
  </si>
  <si>
    <t>北海道</t>
  </si>
  <si>
    <t>千　葉</t>
  </si>
  <si>
    <t>伴　和代</t>
  </si>
  <si>
    <t>柴　貞子</t>
  </si>
  <si>
    <t>勝率</t>
  </si>
  <si>
    <t>高崎幸子</t>
  </si>
  <si>
    <t>秋山春子</t>
  </si>
  <si>
    <t>渡辺美江子</t>
  </si>
  <si>
    <t>竹内佳子</t>
  </si>
  <si>
    <t>角倉弘子</t>
  </si>
  <si>
    <t>片岡昭子</t>
  </si>
  <si>
    <t>山田美奈子</t>
  </si>
  <si>
    <t>久保田房子</t>
  </si>
  <si>
    <t>佐藤静子</t>
  </si>
  <si>
    <t>土橋昌子</t>
  </si>
  <si>
    <t>平賀幸子</t>
  </si>
  <si>
    <t>河内博子</t>
  </si>
  <si>
    <t>小坂一枝</t>
  </si>
  <si>
    <t>岸和代</t>
  </si>
  <si>
    <t>松井照子</t>
  </si>
  <si>
    <t>中村倭文子</t>
  </si>
  <si>
    <t>吉村冨貴子</t>
  </si>
  <si>
    <t>長谷川延子</t>
  </si>
  <si>
    <t>源田ヨシ子</t>
  </si>
  <si>
    <t>順位</t>
  </si>
  <si>
    <t>A</t>
  </si>
  <si>
    <t>○</t>
  </si>
  <si>
    <t>３位</t>
  </si>
  <si>
    <t>B</t>
  </si>
  <si>
    <t>東京</t>
  </si>
  <si>
    <t>和歌山</t>
  </si>
  <si>
    <t>兵庫</t>
  </si>
  <si>
    <t>４本</t>
  </si>
  <si>
    <t>京都</t>
  </si>
  <si>
    <t>鳥取</t>
  </si>
  <si>
    <t>島根</t>
  </si>
  <si>
    <t>香川</t>
  </si>
  <si>
    <t>ベスト8</t>
  </si>
  <si>
    <t>パート</t>
  </si>
  <si>
    <t>番号</t>
  </si>
  <si>
    <t>プレイヤー</t>
  </si>
  <si>
    <t>会員</t>
  </si>
  <si>
    <t>非会員</t>
  </si>
  <si>
    <t>氏名</t>
  </si>
  <si>
    <t>ふりがな</t>
  </si>
  <si>
    <t>生年月日</t>
  </si>
  <si>
    <t>都道府県名</t>
  </si>
  <si>
    <t>昨年度参加状況</t>
  </si>
  <si>
    <t>無</t>
  </si>
  <si>
    <t>有</t>
  </si>
  <si>
    <t>ブロック</t>
  </si>
  <si>
    <t>成績</t>
  </si>
  <si>
    <t>通番</t>
  </si>
  <si>
    <t>(検索用番号）</t>
  </si>
  <si>
    <t>(年齢)</t>
  </si>
  <si>
    <t>表彰関係</t>
  </si>
  <si>
    <t>（標記？）</t>
  </si>
  <si>
    <t>都道府県№</t>
  </si>
  <si>
    <t>表彰者</t>
  </si>
  <si>
    <t>開会式受付
（8/5）</t>
  </si>
  <si>
    <t>大会会場</t>
  </si>
  <si>
    <t>到着受付</t>
  </si>
  <si>
    <t>勝ち残り
(弁当）</t>
  </si>
  <si>
    <t>備考</t>
  </si>
  <si>
    <t>宿泊施設</t>
  </si>
  <si>
    <t>長寿</t>
  </si>
  <si>
    <t>喜寿</t>
  </si>
  <si>
    <t>古希</t>
  </si>
  <si>
    <t>還暦</t>
  </si>
  <si>
    <t>(8/6)</t>
  </si>
  <si>
    <t>(8/7)</t>
  </si>
  <si>
    <t>須田トモヱ</t>
  </si>
  <si>
    <t>すだ　ともえ</t>
  </si>
  <si>
    <t>松江</t>
  </si>
  <si>
    <t>もも</t>
  </si>
  <si>
    <t>たかさき　さちこ</t>
  </si>
  <si>
    <t>伴　　和代</t>
  </si>
  <si>
    <t>ばん　かずよ</t>
  </si>
  <si>
    <t>かたおか　あきこ</t>
  </si>
  <si>
    <t>○</t>
  </si>
  <si>
    <t>山田美奈子</t>
  </si>
  <si>
    <t>やまだ　みなこ</t>
  </si>
  <si>
    <t>柴　　貞子</t>
  </si>
  <si>
    <t>しば　さだこ</t>
  </si>
  <si>
    <t>たけうち　よしこ</t>
  </si>
  <si>
    <t>平賀幸子</t>
  </si>
  <si>
    <t>ひらが　ゆきこ</t>
  </si>
  <si>
    <t>あきやま　はるこ</t>
  </si>
  <si>
    <t>佐藤静子</t>
  </si>
  <si>
    <t>さとう　しずこ</t>
  </si>
  <si>
    <t>渡辺美江子</t>
  </si>
  <si>
    <t>わたなべ　みえこ</t>
  </si>
  <si>
    <t>くぼた　ふさこ</t>
  </si>
  <si>
    <t>こうち　ひろこ</t>
  </si>
  <si>
    <t>小坂一枝</t>
  </si>
  <si>
    <t>こさか　かずえ</t>
  </si>
  <si>
    <t>角倉弘子</t>
  </si>
  <si>
    <t>すみくら　ひろこ</t>
  </si>
  <si>
    <t>つちはし　まさこ</t>
  </si>
  <si>
    <t>長谷川延子</t>
  </si>
  <si>
    <t>はせがわ　のぶこ</t>
  </si>
  <si>
    <t>なかむら　しずこ</t>
  </si>
  <si>
    <t>日レ役員</t>
  </si>
  <si>
    <t>よしむら　ふきこ</t>
  </si>
  <si>
    <t>役員</t>
  </si>
  <si>
    <t>岸　　和代</t>
  </si>
  <si>
    <t>きし　かずよ</t>
  </si>
  <si>
    <t>松井照子</t>
  </si>
  <si>
    <t>まつい　てるこ</t>
  </si>
  <si>
    <t>げんだ　よしこ</t>
  </si>
  <si>
    <t>○</t>
  </si>
  <si>
    <t>岡部　忍</t>
  </si>
  <si>
    <t>岡　山
香　川</t>
  </si>
  <si>
    <t>東　京
兵　庫</t>
  </si>
  <si>
    <t>④</t>
  </si>
  <si>
    <t>2/2</t>
  </si>
  <si>
    <t>0/2</t>
  </si>
  <si>
    <t>1/2</t>
  </si>
  <si>
    <t>3/3</t>
  </si>
  <si>
    <t>2/3</t>
  </si>
  <si>
    <t>0/3</t>
  </si>
  <si>
    <t>1/3</t>
  </si>
  <si>
    <t>Ａ</t>
  </si>
  <si>
    <t>Ｂ</t>
  </si>
  <si>
    <t>Ｃ</t>
  </si>
  <si>
    <t>Ａ</t>
  </si>
  <si>
    <t>Ｂ</t>
  </si>
  <si>
    <t>Ｃ</t>
  </si>
  <si>
    <t>神奈川
静　岡</t>
  </si>
  <si>
    <t>和歌山
東　京</t>
  </si>
  <si>
    <t>島　根
栃　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</si>
</sst>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6"/>
      <name val="AR P丸ゴシック体M"/>
      <family val="3"/>
    </font>
    <font>
      <b/>
      <sz val="16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wrapText="1" shrinkToFit="1"/>
    </xf>
    <xf numFmtId="0" fontId="5" fillId="0" borderId="10" xfId="0" applyFont="1" applyBorder="1" applyAlignment="1">
      <alignment wrapText="1" shrinkToFi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3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top" wrapText="1" shrinkToFit="1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 indent="1"/>
    </xf>
    <xf numFmtId="0" fontId="2" fillId="0" borderId="16" xfId="0" applyFont="1" applyBorder="1" applyAlignment="1">
      <alignment horizontal="center" vertical="center" shrinkToFit="1"/>
    </xf>
    <xf numFmtId="57" fontId="0" fillId="0" borderId="16" xfId="0" applyNumberFormat="1" applyFont="1" applyBorder="1" applyAlignment="1">
      <alignment horizontal="left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38" fontId="0" fillId="0" borderId="16" xfId="57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57" fontId="0" fillId="0" borderId="18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shrinkToFit="1"/>
    </xf>
    <xf numFmtId="0" fontId="0" fillId="34" borderId="18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distributed" vertical="center" inden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 shrinkToFit="1"/>
    </xf>
    <xf numFmtId="38" fontId="0" fillId="0" borderId="0" xfId="57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18" xfId="0" applyFont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distributed" vertical="center" wrapText="1"/>
    </xf>
    <xf numFmtId="0" fontId="11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left" vertical="center" shrinkToFit="1"/>
    </xf>
    <xf numFmtId="0" fontId="5" fillId="34" borderId="14" xfId="0" applyFont="1" applyFill="1" applyBorder="1" applyAlignment="1">
      <alignment horizontal="left" vertical="center" shrinkToFit="1"/>
    </xf>
    <xf numFmtId="0" fontId="0" fillId="33" borderId="27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distributed" vertical="center" indent="1" shrinkToFit="1"/>
    </xf>
    <xf numFmtId="0" fontId="0" fillId="0" borderId="14" xfId="0" applyFont="1" applyBorder="1" applyAlignment="1">
      <alignment horizontal="distributed" vertical="center" indent="1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34" borderId="27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38" fontId="0" fillId="0" borderId="27" xfId="57" applyNumberFormat="1" applyFont="1" applyFill="1" applyBorder="1" applyAlignment="1">
      <alignment horizontal="center" vertical="center" shrinkToFit="1"/>
    </xf>
    <xf numFmtId="38" fontId="0" fillId="0" borderId="14" xfId="57" applyNumberFormat="1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36" borderId="27" xfId="0" applyFont="1" applyFill="1" applyBorder="1" applyAlignment="1">
      <alignment horizontal="center" vertical="center" wrapText="1" shrinkToFit="1"/>
    </xf>
    <xf numFmtId="0" fontId="5" fillId="36" borderId="14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26"/>
  <sheetViews>
    <sheetView zoomScale="70" zoomScaleNormal="70" zoomScalePageLayoutView="0" workbookViewId="0" topLeftCell="A1">
      <selection activeCell="R3" sqref="R3"/>
    </sheetView>
  </sheetViews>
  <sheetFormatPr defaultColWidth="13.625" defaultRowHeight="22.5" customHeight="1"/>
  <cols>
    <col min="1" max="1" width="5.625" style="59" bestFit="1" customWidth="1"/>
    <col min="2" max="2" width="6.75390625" style="59" bestFit="1" customWidth="1"/>
    <col min="3" max="3" width="5.625" style="59" bestFit="1" customWidth="1"/>
    <col min="4" max="4" width="10.50390625" style="59" bestFit="1" customWidth="1"/>
    <col min="5" max="5" width="13.50390625" style="60" bestFit="1" customWidth="1"/>
    <col min="6" max="6" width="5.625" style="61" bestFit="1" customWidth="1"/>
    <col min="7" max="7" width="7.50390625" style="61" bestFit="1" customWidth="1"/>
    <col min="8" max="8" width="16.75390625" style="62" bestFit="1" customWidth="1"/>
    <col min="9" max="9" width="14.75390625" style="63" bestFit="1" customWidth="1"/>
    <col min="10" max="10" width="9.375" style="64" bestFit="1" customWidth="1"/>
    <col min="11" max="11" width="6.75390625" style="65" bestFit="1" customWidth="1"/>
    <col min="12" max="12" width="11.25390625" style="66" bestFit="1" customWidth="1"/>
    <col min="13" max="13" width="12.50390625" style="63" bestFit="1" customWidth="1"/>
    <col min="14" max="14" width="19.25390625" style="67" bestFit="1" customWidth="1"/>
    <col min="15" max="15" width="11.25390625" style="68" bestFit="1" customWidth="1"/>
    <col min="16" max="19" width="8.125" style="69" customWidth="1"/>
    <col min="20" max="21" width="9.625" style="70" bestFit="1" customWidth="1"/>
    <col min="22" max="22" width="10.50390625" style="70" customWidth="1"/>
    <col min="23" max="23" width="9.375" style="70" customWidth="1"/>
    <col min="24" max="24" width="9.00390625" style="71" bestFit="1" customWidth="1"/>
    <col min="25" max="25" width="9.25390625" style="72" bestFit="1" customWidth="1"/>
    <col min="26" max="26" width="11.50390625" style="59" bestFit="1" customWidth="1"/>
    <col min="27" max="27" width="8.50390625" style="73" customWidth="1"/>
    <col min="28" max="28" width="11.50390625" style="59" bestFit="1" customWidth="1"/>
    <col min="29" max="29" width="8.75390625" style="74" bestFit="1" customWidth="1"/>
    <col min="30" max="32" width="10.50390625" style="59" bestFit="1" customWidth="1"/>
    <col min="33" max="16384" width="13.625" style="14" customWidth="1"/>
  </cols>
  <sheetData>
    <row r="1" spans="1:32" ht="22.5" customHeight="1">
      <c r="A1" s="100" t="s">
        <v>99</v>
      </c>
      <c r="B1" s="102" t="s">
        <v>85</v>
      </c>
      <c r="C1" s="102" t="s">
        <v>86</v>
      </c>
      <c r="D1" s="102" t="s">
        <v>87</v>
      </c>
      <c r="E1" s="104" t="s">
        <v>100</v>
      </c>
      <c r="F1" s="106" t="s">
        <v>88</v>
      </c>
      <c r="G1" s="106" t="s">
        <v>89</v>
      </c>
      <c r="H1" s="110" t="s">
        <v>90</v>
      </c>
      <c r="I1" s="112" t="s">
        <v>91</v>
      </c>
      <c r="J1" s="114" t="s">
        <v>92</v>
      </c>
      <c r="K1" s="116" t="s">
        <v>101</v>
      </c>
      <c r="L1" s="112" t="s">
        <v>93</v>
      </c>
      <c r="M1" s="112" t="s">
        <v>102</v>
      </c>
      <c r="N1" s="116" t="s">
        <v>103</v>
      </c>
      <c r="O1" s="120" t="s">
        <v>104</v>
      </c>
      <c r="P1" s="122" t="s">
        <v>105</v>
      </c>
      <c r="Q1" s="122"/>
      <c r="R1" s="122"/>
      <c r="S1" s="122"/>
      <c r="T1" s="123" t="s">
        <v>94</v>
      </c>
      <c r="U1" s="123"/>
      <c r="V1" s="123"/>
      <c r="W1" s="123"/>
      <c r="X1" s="108" t="s">
        <v>106</v>
      </c>
      <c r="Y1" s="102" t="s">
        <v>107</v>
      </c>
      <c r="Z1" s="11" t="s">
        <v>108</v>
      </c>
      <c r="AA1" s="124" t="s">
        <v>109</v>
      </c>
      <c r="AB1" s="12" t="s">
        <v>108</v>
      </c>
      <c r="AC1" s="118" t="s">
        <v>110</v>
      </c>
      <c r="AD1" s="98" t="s">
        <v>111</v>
      </c>
      <c r="AE1" s="98"/>
      <c r="AF1" s="99"/>
    </row>
    <row r="2" spans="1:32" ht="22.5" customHeight="1">
      <c r="A2" s="101"/>
      <c r="B2" s="103"/>
      <c r="C2" s="103"/>
      <c r="D2" s="103"/>
      <c r="E2" s="105"/>
      <c r="F2" s="107"/>
      <c r="G2" s="107"/>
      <c r="H2" s="111"/>
      <c r="I2" s="113"/>
      <c r="J2" s="115"/>
      <c r="K2" s="117"/>
      <c r="L2" s="113"/>
      <c r="M2" s="113"/>
      <c r="N2" s="117"/>
      <c r="O2" s="121"/>
      <c r="P2" s="15" t="s">
        <v>112</v>
      </c>
      <c r="Q2" s="15" t="s">
        <v>113</v>
      </c>
      <c r="R2" s="15" t="s">
        <v>114</v>
      </c>
      <c r="S2" s="15" t="s">
        <v>115</v>
      </c>
      <c r="T2" s="16" t="s">
        <v>95</v>
      </c>
      <c r="U2" s="16" t="s">
        <v>96</v>
      </c>
      <c r="V2" s="16" t="s">
        <v>97</v>
      </c>
      <c r="W2" s="17" t="s">
        <v>98</v>
      </c>
      <c r="X2" s="109"/>
      <c r="Y2" s="103"/>
      <c r="Z2" s="18" t="s">
        <v>116</v>
      </c>
      <c r="AA2" s="125"/>
      <c r="AB2" s="19" t="s">
        <v>117</v>
      </c>
      <c r="AC2" s="119"/>
      <c r="AD2" s="20">
        <v>40760</v>
      </c>
      <c r="AE2" s="21">
        <v>40761</v>
      </c>
      <c r="AF2" s="22">
        <v>40762</v>
      </c>
    </row>
    <row r="3" spans="1:32" ht="22.5" customHeight="1">
      <c r="A3" s="23">
        <v>1378</v>
      </c>
      <c r="B3" s="23" t="s">
        <v>10</v>
      </c>
      <c r="C3" s="23">
        <v>1</v>
      </c>
      <c r="D3" s="23" t="s">
        <v>72</v>
      </c>
      <c r="E3" s="24" t="str">
        <f aca="true" t="shared" si="0" ref="E3:E24">B3&amp;"-"&amp;C3&amp;"-"&amp;D3</f>
        <v>もも-1-A</v>
      </c>
      <c r="F3" s="25" t="s">
        <v>73</v>
      </c>
      <c r="G3" s="25"/>
      <c r="H3" s="43" t="s">
        <v>53</v>
      </c>
      <c r="I3" s="28" t="s">
        <v>134</v>
      </c>
      <c r="J3" s="29" t="s">
        <v>13</v>
      </c>
      <c r="K3" s="30" t="str">
        <f aca="true" t="shared" si="1" ref="K3:K24">IF(J3="","",DATEDIF(J3,"2011/4/1","y")&amp;"歳")</f>
        <v>81歳</v>
      </c>
      <c r="L3" s="32" t="s">
        <v>14</v>
      </c>
      <c r="M3" s="32" t="str">
        <f aca="true" t="shared" si="2" ref="M3:M24">IF(K3="60歳","還暦",IF(K3="70歳","古希",IF(K3="77歳","喜寿",IF(K3&gt;="80歳","長寿",""))))&amp;IF(W3="優勝",V3&amp;W3,"")</f>
        <v>長寿もも優勝</v>
      </c>
      <c r="N3" s="33" t="str">
        <f aca="true" t="shared" si="3" ref="N3:N24">L3&amp;":"&amp;M3</f>
        <v>神奈川:長寿もも優勝</v>
      </c>
      <c r="O3" s="34">
        <v>14</v>
      </c>
      <c r="P3" s="35" t="str">
        <f aca="true" t="shared" si="4" ref="P3:P24">IF(K3&gt;="80歳","○","")</f>
        <v>○</v>
      </c>
      <c r="Q3" s="35">
        <f aca="true" t="shared" si="5" ref="Q3:Q24">IF(K3="77歳","○","")</f>
      </c>
      <c r="R3" s="35">
        <f aca="true" t="shared" si="6" ref="R3:R24">IF(K3="70歳","○","")</f>
      </c>
      <c r="S3" s="35">
        <f aca="true" t="shared" si="7" ref="S3:S24">IF(K3="60歳","○","")</f>
      </c>
      <c r="T3" s="44"/>
      <c r="U3" s="36" t="s">
        <v>73</v>
      </c>
      <c r="V3" s="44" t="s">
        <v>10</v>
      </c>
      <c r="W3" s="45" t="s">
        <v>15</v>
      </c>
      <c r="X3" s="38" t="s">
        <v>157</v>
      </c>
      <c r="Y3" s="46" t="s">
        <v>120</v>
      </c>
      <c r="Z3" s="23" t="s">
        <v>157</v>
      </c>
      <c r="AA3" s="40" t="s">
        <v>126</v>
      </c>
      <c r="AB3" s="47"/>
      <c r="AC3" s="41"/>
      <c r="AD3" s="42"/>
      <c r="AE3" s="23"/>
      <c r="AF3" s="23"/>
    </row>
    <row r="4" spans="1:32" ht="22.5" customHeight="1">
      <c r="A4" s="23">
        <v>1377</v>
      </c>
      <c r="B4" s="23" t="s">
        <v>10</v>
      </c>
      <c r="C4" s="23">
        <v>1</v>
      </c>
      <c r="D4" s="23" t="s">
        <v>75</v>
      </c>
      <c r="E4" s="24" t="str">
        <f t="shared" si="0"/>
        <v>もも-1-B</v>
      </c>
      <c r="F4" s="25" t="s">
        <v>73</v>
      </c>
      <c r="G4" s="26"/>
      <c r="H4" s="27" t="s">
        <v>137</v>
      </c>
      <c r="I4" s="28" t="s">
        <v>138</v>
      </c>
      <c r="J4" s="29" t="s">
        <v>16</v>
      </c>
      <c r="K4" s="30" t="str">
        <f t="shared" si="1"/>
        <v>85歳</v>
      </c>
      <c r="L4" s="31" t="s">
        <v>17</v>
      </c>
      <c r="M4" s="32" t="str">
        <f t="shared" si="2"/>
        <v>長寿もも優勝</v>
      </c>
      <c r="N4" s="33" t="str">
        <f t="shared" si="3"/>
        <v>静岡:長寿もも優勝</v>
      </c>
      <c r="O4" s="34">
        <v>22</v>
      </c>
      <c r="P4" s="35" t="str">
        <f t="shared" si="4"/>
        <v>○</v>
      </c>
      <c r="Q4" s="35">
        <f t="shared" si="5"/>
      </c>
      <c r="R4" s="35">
        <f t="shared" si="6"/>
      </c>
      <c r="S4" s="35">
        <f t="shared" si="7"/>
      </c>
      <c r="T4" s="36"/>
      <c r="U4" s="36" t="s">
        <v>73</v>
      </c>
      <c r="V4" s="36" t="s">
        <v>10</v>
      </c>
      <c r="W4" s="37" t="s">
        <v>15</v>
      </c>
      <c r="X4" s="38" t="s">
        <v>157</v>
      </c>
      <c r="Y4" s="39" t="s">
        <v>120</v>
      </c>
      <c r="Z4" s="23" t="s">
        <v>157</v>
      </c>
      <c r="AA4" s="40" t="s">
        <v>73</v>
      </c>
      <c r="AB4" s="47"/>
      <c r="AC4" s="41"/>
      <c r="AD4" s="42"/>
      <c r="AE4" s="23"/>
      <c r="AF4" s="23"/>
    </row>
    <row r="5" spans="1:32" ht="22.5" customHeight="1">
      <c r="A5" s="48">
        <v>1370</v>
      </c>
      <c r="B5" s="48" t="s">
        <v>10</v>
      </c>
      <c r="C5" s="48">
        <v>2</v>
      </c>
      <c r="D5" s="48" t="s">
        <v>72</v>
      </c>
      <c r="E5" s="49" t="str">
        <f t="shared" si="0"/>
        <v>もも-2-A</v>
      </c>
      <c r="F5" s="50" t="s">
        <v>73</v>
      </c>
      <c r="G5" s="50"/>
      <c r="H5" s="75" t="s">
        <v>68</v>
      </c>
      <c r="I5" s="51" t="s">
        <v>150</v>
      </c>
      <c r="J5" s="52" t="s">
        <v>36</v>
      </c>
      <c r="K5" s="30" t="str">
        <f t="shared" si="1"/>
        <v>80歳</v>
      </c>
      <c r="L5" s="53" t="s">
        <v>82</v>
      </c>
      <c r="M5" s="53" t="str">
        <f t="shared" si="2"/>
        <v>長寿</v>
      </c>
      <c r="N5" s="54" t="str">
        <f t="shared" si="3"/>
        <v>島根:長寿</v>
      </c>
      <c r="O5" s="34">
        <v>32</v>
      </c>
      <c r="P5" s="55" t="str">
        <f t="shared" si="4"/>
        <v>○</v>
      </c>
      <c r="Q5" s="55">
        <f t="shared" si="5"/>
      </c>
      <c r="R5" s="55">
        <f t="shared" si="6"/>
      </c>
      <c r="S5" s="55">
        <f t="shared" si="7"/>
      </c>
      <c r="T5" s="76" t="s">
        <v>73</v>
      </c>
      <c r="U5" s="56"/>
      <c r="V5" s="76"/>
      <c r="W5" s="77"/>
      <c r="X5" s="38" t="s">
        <v>157</v>
      </c>
      <c r="Y5" s="78" t="s">
        <v>120</v>
      </c>
      <c r="Z5" s="47" t="s">
        <v>151</v>
      </c>
      <c r="AA5" s="57"/>
      <c r="AB5" s="79" t="s">
        <v>151</v>
      </c>
      <c r="AC5" s="48"/>
      <c r="AD5" s="13"/>
      <c r="AE5" s="48"/>
      <c r="AF5" s="48"/>
    </row>
    <row r="6" spans="1:32" ht="22.5" customHeight="1">
      <c r="A6" s="23">
        <v>1379</v>
      </c>
      <c r="B6" s="23" t="s">
        <v>10</v>
      </c>
      <c r="C6" s="23">
        <v>2</v>
      </c>
      <c r="D6" s="23" t="s">
        <v>75</v>
      </c>
      <c r="E6" s="24" t="str">
        <f t="shared" si="0"/>
        <v>もも-2-B</v>
      </c>
      <c r="F6" s="25" t="s">
        <v>73</v>
      </c>
      <c r="G6" s="26"/>
      <c r="H6" s="27" t="s">
        <v>146</v>
      </c>
      <c r="I6" s="28" t="s">
        <v>147</v>
      </c>
      <c r="J6" s="29" t="s">
        <v>37</v>
      </c>
      <c r="K6" s="30" t="str">
        <f t="shared" si="1"/>
        <v>81歳</v>
      </c>
      <c r="L6" s="31" t="s">
        <v>81</v>
      </c>
      <c r="M6" s="32" t="str">
        <f t="shared" si="2"/>
        <v>長寿</v>
      </c>
      <c r="N6" s="33" t="str">
        <f t="shared" si="3"/>
        <v>鳥取:長寿</v>
      </c>
      <c r="O6" s="34">
        <v>31</v>
      </c>
      <c r="P6" s="35" t="str">
        <f t="shared" si="4"/>
        <v>○</v>
      </c>
      <c r="Q6" s="35">
        <f t="shared" si="5"/>
      </c>
      <c r="R6" s="35">
        <f t="shared" si="6"/>
      </c>
      <c r="S6" s="35">
        <f t="shared" si="7"/>
      </c>
      <c r="T6" s="36" t="s">
        <v>73</v>
      </c>
      <c r="U6" s="36"/>
      <c r="V6" s="36"/>
      <c r="W6" s="37"/>
      <c r="X6" s="38" t="s">
        <v>157</v>
      </c>
      <c r="Y6" s="39" t="s">
        <v>120</v>
      </c>
      <c r="Z6" s="23" t="s">
        <v>157</v>
      </c>
      <c r="AA6" s="40"/>
      <c r="AB6" s="47"/>
      <c r="AC6" s="41"/>
      <c r="AD6" s="42"/>
      <c r="AE6" s="23"/>
      <c r="AF6" s="23"/>
    </row>
    <row r="7" spans="1:32" ht="22.5" customHeight="1">
      <c r="A7" s="23">
        <v>1380</v>
      </c>
      <c r="B7" s="23" t="s">
        <v>10</v>
      </c>
      <c r="C7" s="23">
        <v>3</v>
      </c>
      <c r="D7" s="23" t="s">
        <v>72</v>
      </c>
      <c r="E7" s="24" t="str">
        <f t="shared" si="0"/>
        <v>もも-3-A</v>
      </c>
      <c r="F7" s="25" t="s">
        <v>73</v>
      </c>
      <c r="G7" s="25"/>
      <c r="H7" s="43" t="s">
        <v>61</v>
      </c>
      <c r="I7" s="28" t="s">
        <v>145</v>
      </c>
      <c r="J7" s="29" t="s">
        <v>26</v>
      </c>
      <c r="K7" s="30" t="str">
        <f t="shared" si="1"/>
        <v>81歳</v>
      </c>
      <c r="L7" s="32" t="s">
        <v>77</v>
      </c>
      <c r="M7" s="32" t="str">
        <f t="shared" si="2"/>
        <v>長寿</v>
      </c>
      <c r="N7" s="33" t="str">
        <f t="shared" si="3"/>
        <v>和歌山:長寿</v>
      </c>
      <c r="O7" s="34">
        <v>30</v>
      </c>
      <c r="P7" s="35" t="str">
        <f t="shared" si="4"/>
        <v>○</v>
      </c>
      <c r="Q7" s="35">
        <f t="shared" si="5"/>
      </c>
      <c r="R7" s="35">
        <f t="shared" si="6"/>
      </c>
      <c r="S7" s="35">
        <f t="shared" si="7"/>
      </c>
      <c r="T7" s="44"/>
      <c r="U7" s="36" t="s">
        <v>73</v>
      </c>
      <c r="V7" s="44" t="s">
        <v>10</v>
      </c>
      <c r="W7" s="45"/>
      <c r="X7" s="38" t="s">
        <v>157</v>
      </c>
      <c r="Y7" s="46" t="s">
        <v>120</v>
      </c>
      <c r="Z7" s="23" t="s">
        <v>157</v>
      </c>
      <c r="AA7" s="40"/>
      <c r="AB7" s="47"/>
      <c r="AC7" s="41"/>
      <c r="AD7" s="42"/>
      <c r="AE7" s="23"/>
      <c r="AF7" s="23"/>
    </row>
    <row r="8" spans="1:32" ht="22.5" customHeight="1">
      <c r="A8" s="23">
        <v>1376</v>
      </c>
      <c r="B8" s="23" t="s">
        <v>10</v>
      </c>
      <c r="C8" s="23">
        <v>3</v>
      </c>
      <c r="D8" s="23" t="s">
        <v>75</v>
      </c>
      <c r="E8" s="24" t="str">
        <f t="shared" si="0"/>
        <v>もも-3-B</v>
      </c>
      <c r="F8" s="25" t="s">
        <v>73</v>
      </c>
      <c r="G8" s="26"/>
      <c r="H8" s="27" t="s">
        <v>132</v>
      </c>
      <c r="I8" s="28" t="s">
        <v>133</v>
      </c>
      <c r="J8" s="29" t="s">
        <v>27</v>
      </c>
      <c r="K8" s="30" t="str">
        <f t="shared" si="1"/>
        <v>80歳</v>
      </c>
      <c r="L8" s="31" t="s">
        <v>76</v>
      </c>
      <c r="M8" s="32" t="str">
        <f t="shared" si="2"/>
        <v>長寿</v>
      </c>
      <c r="N8" s="33" t="str">
        <f t="shared" si="3"/>
        <v>東京:長寿</v>
      </c>
      <c r="O8" s="34">
        <v>13</v>
      </c>
      <c r="P8" s="35" t="str">
        <f t="shared" si="4"/>
        <v>○</v>
      </c>
      <c r="Q8" s="35">
        <f t="shared" si="5"/>
      </c>
      <c r="R8" s="35">
        <f t="shared" si="6"/>
      </c>
      <c r="S8" s="35">
        <f t="shared" si="7"/>
      </c>
      <c r="T8" s="36"/>
      <c r="U8" s="36"/>
      <c r="V8" s="36"/>
      <c r="W8" s="37"/>
      <c r="X8" s="38" t="s">
        <v>157</v>
      </c>
      <c r="Y8" s="39" t="s">
        <v>120</v>
      </c>
      <c r="Z8" s="23" t="s">
        <v>157</v>
      </c>
      <c r="AA8" s="40"/>
      <c r="AB8" s="47"/>
      <c r="AC8" s="41"/>
      <c r="AD8" s="42"/>
      <c r="AE8" s="23"/>
      <c r="AF8" s="23"/>
    </row>
    <row r="9" spans="1:32" ht="22.5" customHeight="1">
      <c r="A9" s="23">
        <v>1383</v>
      </c>
      <c r="B9" s="23" t="s">
        <v>10</v>
      </c>
      <c r="C9" s="23">
        <v>4</v>
      </c>
      <c r="D9" s="23" t="s">
        <v>72</v>
      </c>
      <c r="E9" s="24" t="str">
        <f t="shared" si="0"/>
        <v>もも-4-A</v>
      </c>
      <c r="F9" s="25" t="s">
        <v>73</v>
      </c>
      <c r="G9" s="25"/>
      <c r="H9" s="43" t="s">
        <v>67</v>
      </c>
      <c r="I9" s="28" t="s">
        <v>148</v>
      </c>
      <c r="J9" s="29" t="s">
        <v>33</v>
      </c>
      <c r="K9" s="30" t="str">
        <f t="shared" si="1"/>
        <v>83歳</v>
      </c>
      <c r="L9" s="32" t="s">
        <v>82</v>
      </c>
      <c r="M9" s="32" t="str">
        <f t="shared" si="2"/>
        <v>長寿</v>
      </c>
      <c r="N9" s="33" t="str">
        <f t="shared" si="3"/>
        <v>島根:長寿</v>
      </c>
      <c r="O9" s="34">
        <v>32</v>
      </c>
      <c r="P9" s="35" t="str">
        <f t="shared" si="4"/>
        <v>○</v>
      </c>
      <c r="Q9" s="35">
        <f t="shared" si="5"/>
      </c>
      <c r="R9" s="35">
        <f t="shared" si="6"/>
      </c>
      <c r="S9" s="35">
        <f t="shared" si="7"/>
      </c>
      <c r="T9" s="44"/>
      <c r="U9" s="36" t="s">
        <v>73</v>
      </c>
      <c r="V9" s="44"/>
      <c r="W9" s="45" t="s">
        <v>79</v>
      </c>
      <c r="X9" s="58" t="s">
        <v>149</v>
      </c>
      <c r="Y9" s="46" t="s">
        <v>120</v>
      </c>
      <c r="Z9" s="47" t="s">
        <v>149</v>
      </c>
      <c r="AA9" s="40" t="s">
        <v>73</v>
      </c>
      <c r="AB9" s="47" t="s">
        <v>149</v>
      </c>
      <c r="AC9" s="41"/>
      <c r="AD9" s="42"/>
      <c r="AE9" s="23"/>
      <c r="AF9" s="23"/>
    </row>
    <row r="10" spans="1:32" ht="22.5" customHeight="1">
      <c r="A10" s="23">
        <v>1368</v>
      </c>
      <c r="B10" s="23" t="s">
        <v>10</v>
      </c>
      <c r="C10" s="23">
        <v>4</v>
      </c>
      <c r="D10" s="23" t="s">
        <v>75</v>
      </c>
      <c r="E10" s="24" t="str">
        <f t="shared" si="0"/>
        <v>もも-4-B</v>
      </c>
      <c r="F10" s="25" t="s">
        <v>73</v>
      </c>
      <c r="G10" s="26"/>
      <c r="H10" s="27" t="s">
        <v>123</v>
      </c>
      <c r="I10" s="28" t="s">
        <v>124</v>
      </c>
      <c r="J10" s="29" t="s">
        <v>34</v>
      </c>
      <c r="K10" s="30" t="str">
        <f t="shared" si="1"/>
        <v>84歳</v>
      </c>
      <c r="L10" s="31" t="s">
        <v>35</v>
      </c>
      <c r="M10" s="32" t="str">
        <f t="shared" si="2"/>
        <v>長寿</v>
      </c>
      <c r="N10" s="33" t="str">
        <f t="shared" si="3"/>
        <v>栃木:長寿</v>
      </c>
      <c r="O10" s="34">
        <v>9</v>
      </c>
      <c r="P10" s="35" t="str">
        <f t="shared" si="4"/>
        <v>○</v>
      </c>
      <c r="Q10" s="35">
        <f t="shared" si="5"/>
      </c>
      <c r="R10" s="35">
        <f t="shared" si="6"/>
      </c>
      <c r="S10" s="35">
        <f t="shared" si="7"/>
      </c>
      <c r="T10" s="36"/>
      <c r="U10" s="36" t="s">
        <v>73</v>
      </c>
      <c r="V10" s="36"/>
      <c r="W10" s="37" t="s">
        <v>79</v>
      </c>
      <c r="X10" s="38" t="s">
        <v>157</v>
      </c>
      <c r="Y10" s="39" t="s">
        <v>120</v>
      </c>
      <c r="Z10" s="23" t="s">
        <v>157</v>
      </c>
      <c r="AA10" s="40" t="s">
        <v>73</v>
      </c>
      <c r="AB10" s="47"/>
      <c r="AC10" s="41"/>
      <c r="AD10" s="42"/>
      <c r="AE10" s="23"/>
      <c r="AF10" s="23"/>
    </row>
    <row r="11" spans="1:32" ht="22.5" customHeight="1">
      <c r="A11" s="23">
        <v>1363</v>
      </c>
      <c r="B11" s="23" t="s">
        <v>10</v>
      </c>
      <c r="C11" s="23">
        <v>5</v>
      </c>
      <c r="D11" s="23" t="s">
        <v>72</v>
      </c>
      <c r="E11" s="24" t="str">
        <f t="shared" si="0"/>
        <v>もも-5-A</v>
      </c>
      <c r="F11" s="25" t="s">
        <v>73</v>
      </c>
      <c r="G11" s="25"/>
      <c r="H11" s="43" t="s">
        <v>59</v>
      </c>
      <c r="I11" s="28" t="s">
        <v>139</v>
      </c>
      <c r="J11" s="29" t="s">
        <v>23</v>
      </c>
      <c r="K11" s="30" t="str">
        <f t="shared" si="1"/>
        <v>81歳</v>
      </c>
      <c r="L11" s="32" t="s">
        <v>24</v>
      </c>
      <c r="M11" s="32" t="str">
        <f t="shared" si="2"/>
        <v>長寿</v>
      </c>
      <c r="N11" s="33" t="str">
        <f t="shared" si="3"/>
        <v>愛知:長寿</v>
      </c>
      <c r="O11" s="34">
        <v>23</v>
      </c>
      <c r="P11" s="35" t="str">
        <f t="shared" si="4"/>
        <v>○</v>
      </c>
      <c r="Q11" s="35">
        <f t="shared" si="5"/>
      </c>
      <c r="R11" s="35">
        <f t="shared" si="6"/>
      </c>
      <c r="S11" s="35">
        <f t="shared" si="7"/>
      </c>
      <c r="T11" s="44"/>
      <c r="U11" s="36" t="s">
        <v>73</v>
      </c>
      <c r="V11" s="44" t="s">
        <v>10</v>
      </c>
      <c r="W11" s="45"/>
      <c r="X11" s="38" t="s">
        <v>157</v>
      </c>
      <c r="Y11" s="46" t="s">
        <v>120</v>
      </c>
      <c r="Z11" s="23" t="s">
        <v>157</v>
      </c>
      <c r="AA11" s="40"/>
      <c r="AB11" s="47"/>
      <c r="AC11" s="41"/>
      <c r="AD11" s="42"/>
      <c r="AE11" s="23"/>
      <c r="AF11" s="23"/>
    </row>
    <row r="12" spans="1:32" ht="22.5" customHeight="1">
      <c r="A12" s="23">
        <v>1372</v>
      </c>
      <c r="B12" s="23" t="s">
        <v>10</v>
      </c>
      <c r="C12" s="23">
        <v>5</v>
      </c>
      <c r="D12" s="23" t="s">
        <v>75</v>
      </c>
      <c r="E12" s="24" t="str">
        <f t="shared" si="0"/>
        <v>もも-5-B</v>
      </c>
      <c r="F12" s="25" t="s">
        <v>73</v>
      </c>
      <c r="G12" s="26"/>
      <c r="H12" s="27" t="s">
        <v>135</v>
      </c>
      <c r="I12" s="28" t="s">
        <v>136</v>
      </c>
      <c r="J12" s="29" t="s">
        <v>25</v>
      </c>
      <c r="K12" s="30" t="str">
        <f t="shared" si="1"/>
        <v>82歳</v>
      </c>
      <c r="L12" s="31" t="s">
        <v>14</v>
      </c>
      <c r="M12" s="32" t="str">
        <f t="shared" si="2"/>
        <v>長寿</v>
      </c>
      <c r="N12" s="33" t="str">
        <f t="shared" si="3"/>
        <v>神奈川:長寿</v>
      </c>
      <c r="O12" s="34">
        <v>14</v>
      </c>
      <c r="P12" s="35" t="str">
        <f t="shared" si="4"/>
        <v>○</v>
      </c>
      <c r="Q12" s="35">
        <f t="shared" si="5"/>
      </c>
      <c r="R12" s="35">
        <f t="shared" si="6"/>
      </c>
      <c r="S12" s="35">
        <f t="shared" si="7"/>
      </c>
      <c r="T12" s="36"/>
      <c r="U12" s="36" t="s">
        <v>73</v>
      </c>
      <c r="V12" s="36" t="s">
        <v>10</v>
      </c>
      <c r="W12" s="37"/>
      <c r="X12" s="38" t="s">
        <v>157</v>
      </c>
      <c r="Y12" s="39" t="s">
        <v>120</v>
      </c>
      <c r="Z12" s="23" t="s">
        <v>157</v>
      </c>
      <c r="AA12" s="40"/>
      <c r="AB12" s="47"/>
      <c r="AC12" s="41"/>
      <c r="AD12" s="42"/>
      <c r="AE12" s="23"/>
      <c r="AF12" s="23"/>
    </row>
    <row r="13" spans="1:32" ht="22.5" customHeight="1">
      <c r="A13" s="23">
        <v>1364</v>
      </c>
      <c r="B13" s="23" t="s">
        <v>10</v>
      </c>
      <c r="C13" s="23">
        <v>6</v>
      </c>
      <c r="D13" s="23" t="s">
        <v>72</v>
      </c>
      <c r="E13" s="24" t="str">
        <f t="shared" si="0"/>
        <v>もも-6-A</v>
      </c>
      <c r="F13" s="25" t="s">
        <v>73</v>
      </c>
      <c r="G13" s="25"/>
      <c r="H13" s="43" t="s">
        <v>63</v>
      </c>
      <c r="I13" s="28" t="s">
        <v>140</v>
      </c>
      <c r="J13" s="29" t="s">
        <v>28</v>
      </c>
      <c r="K13" s="30" t="str">
        <f t="shared" si="1"/>
        <v>82歳</v>
      </c>
      <c r="L13" s="32" t="s">
        <v>80</v>
      </c>
      <c r="M13" s="32" t="str">
        <f t="shared" si="2"/>
        <v>長寿</v>
      </c>
      <c r="N13" s="33" t="str">
        <f t="shared" si="3"/>
        <v>京都:長寿</v>
      </c>
      <c r="O13" s="34">
        <v>26</v>
      </c>
      <c r="P13" s="35" t="str">
        <f t="shared" si="4"/>
        <v>○</v>
      </c>
      <c r="Q13" s="35">
        <f t="shared" si="5"/>
      </c>
      <c r="R13" s="35">
        <f t="shared" si="6"/>
      </c>
      <c r="S13" s="35">
        <f t="shared" si="7"/>
      </c>
      <c r="T13" s="44"/>
      <c r="U13" s="36"/>
      <c r="V13" s="44"/>
      <c r="W13" s="45"/>
      <c r="X13" s="38" t="s">
        <v>157</v>
      </c>
      <c r="Y13" s="46" t="s">
        <v>120</v>
      </c>
      <c r="Z13" s="23" t="s">
        <v>157</v>
      </c>
      <c r="AA13" s="40"/>
      <c r="AB13" s="47"/>
      <c r="AC13" s="41"/>
      <c r="AD13" s="42"/>
      <c r="AE13" s="23"/>
      <c r="AF13" s="23"/>
    </row>
    <row r="14" spans="1:32" ht="22.5" customHeight="1">
      <c r="A14" s="23">
        <v>1371</v>
      </c>
      <c r="B14" s="23" t="s">
        <v>10</v>
      </c>
      <c r="C14" s="23">
        <v>6</v>
      </c>
      <c r="D14" s="23" t="s">
        <v>75</v>
      </c>
      <c r="E14" s="24" t="str">
        <f t="shared" si="0"/>
        <v>もも-6-B</v>
      </c>
      <c r="F14" s="25" t="s">
        <v>73</v>
      </c>
      <c r="G14" s="26"/>
      <c r="H14" s="27" t="s">
        <v>141</v>
      </c>
      <c r="I14" s="28" t="s">
        <v>142</v>
      </c>
      <c r="J14" s="29" t="s">
        <v>29</v>
      </c>
      <c r="K14" s="30" t="str">
        <f t="shared" si="1"/>
        <v>81歳</v>
      </c>
      <c r="L14" s="31" t="s">
        <v>80</v>
      </c>
      <c r="M14" s="32" t="str">
        <f t="shared" si="2"/>
        <v>長寿</v>
      </c>
      <c r="N14" s="33" t="str">
        <f t="shared" si="3"/>
        <v>京都:長寿</v>
      </c>
      <c r="O14" s="34">
        <v>26</v>
      </c>
      <c r="P14" s="35" t="str">
        <f t="shared" si="4"/>
        <v>○</v>
      </c>
      <c r="Q14" s="35">
        <f t="shared" si="5"/>
      </c>
      <c r="R14" s="35">
        <f t="shared" si="6"/>
      </c>
      <c r="S14" s="35">
        <f t="shared" si="7"/>
      </c>
      <c r="T14" s="36"/>
      <c r="U14" s="36"/>
      <c r="V14" s="36"/>
      <c r="W14" s="37"/>
      <c r="X14" s="38" t="s">
        <v>157</v>
      </c>
      <c r="Y14" s="39" t="s">
        <v>120</v>
      </c>
      <c r="Z14" s="23" t="s">
        <v>157</v>
      </c>
      <c r="AA14" s="40"/>
      <c r="AB14" s="47"/>
      <c r="AC14" s="41"/>
      <c r="AD14" s="42"/>
      <c r="AE14" s="23"/>
      <c r="AF14" s="23"/>
    </row>
    <row r="15" spans="1:32" ht="22.5" customHeight="1">
      <c r="A15" s="23">
        <v>1373</v>
      </c>
      <c r="B15" s="23" t="s">
        <v>10</v>
      </c>
      <c r="C15" s="23">
        <v>7</v>
      </c>
      <c r="D15" s="23" t="s">
        <v>72</v>
      </c>
      <c r="E15" s="24" t="str">
        <f t="shared" si="0"/>
        <v>もも-7-A</v>
      </c>
      <c r="F15" s="25" t="s">
        <v>73</v>
      </c>
      <c r="G15" s="25"/>
      <c r="H15" s="43" t="s">
        <v>70</v>
      </c>
      <c r="I15" s="28" t="s">
        <v>156</v>
      </c>
      <c r="J15" s="29" t="s">
        <v>38</v>
      </c>
      <c r="K15" s="30" t="str">
        <f t="shared" si="1"/>
        <v>83歳</v>
      </c>
      <c r="L15" s="32" t="s">
        <v>39</v>
      </c>
      <c r="M15" s="32" t="str">
        <f t="shared" si="2"/>
        <v>長寿</v>
      </c>
      <c r="N15" s="33" t="str">
        <f t="shared" si="3"/>
        <v>福岡:長寿</v>
      </c>
      <c r="O15" s="34">
        <v>40</v>
      </c>
      <c r="P15" s="35" t="str">
        <f t="shared" si="4"/>
        <v>○</v>
      </c>
      <c r="Q15" s="35">
        <f t="shared" si="5"/>
      </c>
      <c r="R15" s="35">
        <f t="shared" si="6"/>
      </c>
      <c r="S15" s="35">
        <f t="shared" si="7"/>
      </c>
      <c r="T15" s="44" t="s">
        <v>73</v>
      </c>
      <c r="U15" s="36"/>
      <c r="V15" s="44"/>
      <c r="W15" s="45"/>
      <c r="X15" s="38" t="s">
        <v>157</v>
      </c>
      <c r="Y15" s="46" t="s">
        <v>120</v>
      </c>
      <c r="Z15" s="23" t="s">
        <v>157</v>
      </c>
      <c r="AA15" s="40"/>
      <c r="AB15" s="47"/>
      <c r="AC15" s="41"/>
      <c r="AD15" s="42"/>
      <c r="AE15" s="23"/>
      <c r="AF15" s="23"/>
    </row>
    <row r="16" spans="1:32" ht="22.5" customHeight="1">
      <c r="A16" s="23">
        <v>1374</v>
      </c>
      <c r="B16" s="23" t="s">
        <v>10</v>
      </c>
      <c r="C16" s="23">
        <v>7</v>
      </c>
      <c r="D16" s="23" t="s">
        <v>75</v>
      </c>
      <c r="E16" s="24" t="str">
        <f t="shared" si="0"/>
        <v>もも-7-B</v>
      </c>
      <c r="F16" s="25" t="s">
        <v>73</v>
      </c>
      <c r="G16" s="26"/>
      <c r="H16" s="27" t="s">
        <v>129</v>
      </c>
      <c r="I16" s="28" t="s">
        <v>130</v>
      </c>
      <c r="J16" s="29" t="s">
        <v>40</v>
      </c>
      <c r="K16" s="30" t="str">
        <f t="shared" si="1"/>
        <v>84歳</v>
      </c>
      <c r="L16" s="31" t="s">
        <v>76</v>
      </c>
      <c r="M16" s="32" t="str">
        <f t="shared" si="2"/>
        <v>長寿</v>
      </c>
      <c r="N16" s="33" t="str">
        <f t="shared" si="3"/>
        <v>東京:長寿</v>
      </c>
      <c r="O16" s="34">
        <v>13</v>
      </c>
      <c r="P16" s="35" t="str">
        <f t="shared" si="4"/>
        <v>○</v>
      </c>
      <c r="Q16" s="35">
        <f t="shared" si="5"/>
      </c>
      <c r="R16" s="35">
        <f t="shared" si="6"/>
      </c>
      <c r="S16" s="35">
        <f t="shared" si="7"/>
      </c>
      <c r="T16" s="36"/>
      <c r="U16" s="36" t="s">
        <v>73</v>
      </c>
      <c r="V16" s="36" t="s">
        <v>10</v>
      </c>
      <c r="W16" s="37" t="s">
        <v>41</v>
      </c>
      <c r="X16" s="38" t="s">
        <v>157</v>
      </c>
      <c r="Y16" s="39" t="s">
        <v>120</v>
      </c>
      <c r="Z16" s="23" t="s">
        <v>157</v>
      </c>
      <c r="AA16" s="40"/>
      <c r="AB16" s="47"/>
      <c r="AC16" s="41"/>
      <c r="AD16" s="42"/>
      <c r="AE16" s="23"/>
      <c r="AF16" s="23"/>
    </row>
    <row r="17" spans="1:32" ht="22.5" customHeight="1">
      <c r="A17" s="23">
        <v>1384</v>
      </c>
      <c r="B17" s="23" t="s">
        <v>121</v>
      </c>
      <c r="C17" s="23">
        <v>8</v>
      </c>
      <c r="D17" s="23" t="s">
        <v>72</v>
      </c>
      <c r="E17" s="24" t="str">
        <f t="shared" si="0"/>
        <v>もも-8-A</v>
      </c>
      <c r="F17" s="25" t="s">
        <v>73</v>
      </c>
      <c r="G17" s="25"/>
      <c r="H17" s="43" t="s">
        <v>52</v>
      </c>
      <c r="I17" s="28" t="s">
        <v>122</v>
      </c>
      <c r="J17" s="29" t="s">
        <v>11</v>
      </c>
      <c r="K17" s="30" t="str">
        <f t="shared" si="1"/>
        <v>81歳</v>
      </c>
      <c r="L17" s="32" t="s">
        <v>12</v>
      </c>
      <c r="M17" s="32" t="str">
        <f t="shared" si="2"/>
        <v>長寿</v>
      </c>
      <c r="N17" s="33" t="str">
        <f t="shared" si="3"/>
        <v>北海道:長寿</v>
      </c>
      <c r="O17" s="34">
        <v>1</v>
      </c>
      <c r="P17" s="35" t="str">
        <f t="shared" si="4"/>
        <v>○</v>
      </c>
      <c r="Q17" s="35">
        <f t="shared" si="5"/>
      </c>
      <c r="R17" s="35">
        <f t="shared" si="6"/>
      </c>
      <c r="S17" s="35">
        <f t="shared" si="7"/>
      </c>
      <c r="T17" s="44"/>
      <c r="U17" s="36" t="s">
        <v>73</v>
      </c>
      <c r="V17" s="44" t="s">
        <v>10</v>
      </c>
      <c r="W17" s="45" t="s">
        <v>74</v>
      </c>
      <c r="X17" s="38" t="s">
        <v>157</v>
      </c>
      <c r="Y17" s="46" t="s">
        <v>120</v>
      </c>
      <c r="Z17" s="23" t="s">
        <v>157</v>
      </c>
      <c r="AA17" s="40"/>
      <c r="AB17" s="47"/>
      <c r="AC17" s="41"/>
      <c r="AD17" s="42"/>
      <c r="AE17" s="23"/>
      <c r="AF17" s="23"/>
    </row>
    <row r="18" spans="1:32" ht="22.5" customHeight="1">
      <c r="A18" s="23">
        <v>1367</v>
      </c>
      <c r="B18" s="23" t="s">
        <v>10</v>
      </c>
      <c r="C18" s="23">
        <v>8</v>
      </c>
      <c r="D18" s="23" t="s">
        <v>75</v>
      </c>
      <c r="E18" s="24" t="str">
        <f t="shared" si="0"/>
        <v>もも-8-B</v>
      </c>
      <c r="F18" s="25" t="s">
        <v>73</v>
      </c>
      <c r="G18" s="26"/>
      <c r="H18" s="27" t="s">
        <v>118</v>
      </c>
      <c r="I18" s="28" t="s">
        <v>119</v>
      </c>
      <c r="J18" s="29" t="s">
        <v>11</v>
      </c>
      <c r="K18" s="30" t="str">
        <f t="shared" si="1"/>
        <v>81歳</v>
      </c>
      <c r="L18" s="31" t="s">
        <v>12</v>
      </c>
      <c r="M18" s="32" t="str">
        <f t="shared" si="2"/>
        <v>長寿</v>
      </c>
      <c r="N18" s="33" t="str">
        <f t="shared" si="3"/>
        <v>北海道:長寿</v>
      </c>
      <c r="O18" s="34">
        <v>1</v>
      </c>
      <c r="P18" s="35" t="str">
        <f t="shared" si="4"/>
        <v>○</v>
      </c>
      <c r="Q18" s="35">
        <f t="shared" si="5"/>
      </c>
      <c r="R18" s="35">
        <f t="shared" si="6"/>
      </c>
      <c r="S18" s="35">
        <f t="shared" si="7"/>
      </c>
      <c r="T18" s="36"/>
      <c r="U18" s="36" t="s">
        <v>73</v>
      </c>
      <c r="V18" s="36" t="s">
        <v>10</v>
      </c>
      <c r="W18" s="37" t="s">
        <v>74</v>
      </c>
      <c r="X18" s="38" t="s">
        <v>157</v>
      </c>
      <c r="Y18" s="39" t="s">
        <v>120</v>
      </c>
      <c r="Z18" s="23" t="s">
        <v>157</v>
      </c>
      <c r="AA18" s="40"/>
      <c r="AB18" s="47"/>
      <c r="AC18" s="41"/>
      <c r="AD18" s="42"/>
      <c r="AE18" s="23"/>
      <c r="AF18" s="23"/>
    </row>
    <row r="19" spans="1:32" ht="22.5" customHeight="1">
      <c r="A19" s="23">
        <v>1366</v>
      </c>
      <c r="B19" s="23" t="s">
        <v>10</v>
      </c>
      <c r="C19" s="23">
        <v>9</v>
      </c>
      <c r="D19" s="23" t="s">
        <v>72</v>
      </c>
      <c r="E19" s="24" t="str">
        <f t="shared" si="0"/>
        <v>もも-9-A</v>
      </c>
      <c r="F19" s="25" t="s">
        <v>73</v>
      </c>
      <c r="G19" s="25"/>
      <c r="H19" s="43" t="s">
        <v>57</v>
      </c>
      <c r="I19" s="28" t="s">
        <v>125</v>
      </c>
      <c r="J19" s="29" t="s">
        <v>20</v>
      </c>
      <c r="K19" s="30" t="str">
        <f t="shared" si="1"/>
        <v>83歳</v>
      </c>
      <c r="L19" s="32" t="s">
        <v>21</v>
      </c>
      <c r="M19" s="32" t="str">
        <f t="shared" si="2"/>
        <v>長寿</v>
      </c>
      <c r="N19" s="33" t="str">
        <f t="shared" si="3"/>
        <v>千葉:長寿</v>
      </c>
      <c r="O19" s="34">
        <v>12</v>
      </c>
      <c r="P19" s="35" t="str">
        <f t="shared" si="4"/>
        <v>○</v>
      </c>
      <c r="Q19" s="35">
        <f t="shared" si="5"/>
      </c>
      <c r="R19" s="35">
        <f t="shared" si="6"/>
      </c>
      <c r="S19" s="35">
        <f t="shared" si="7"/>
      </c>
      <c r="T19" s="44" t="s">
        <v>73</v>
      </c>
      <c r="U19" s="36"/>
      <c r="V19" s="44"/>
      <c r="W19" s="45"/>
      <c r="X19" s="38" t="s">
        <v>157</v>
      </c>
      <c r="Y19" s="46" t="s">
        <v>120</v>
      </c>
      <c r="Z19" s="23" t="s">
        <v>157</v>
      </c>
      <c r="AA19" s="40"/>
      <c r="AB19" s="47"/>
      <c r="AC19" s="41"/>
      <c r="AD19" s="42"/>
      <c r="AE19" s="23"/>
      <c r="AF19" s="23"/>
    </row>
    <row r="20" spans="1:32" ht="22.5" customHeight="1">
      <c r="A20" s="23">
        <v>1369</v>
      </c>
      <c r="B20" s="23" t="s">
        <v>10</v>
      </c>
      <c r="C20" s="23">
        <v>9</v>
      </c>
      <c r="D20" s="23" t="s">
        <v>75</v>
      </c>
      <c r="E20" s="24" t="str">
        <f t="shared" si="0"/>
        <v>もも-9-B</v>
      </c>
      <c r="F20" s="25" t="s">
        <v>73</v>
      </c>
      <c r="G20" s="26"/>
      <c r="H20" s="27" t="s">
        <v>127</v>
      </c>
      <c r="I20" s="28" t="s">
        <v>128</v>
      </c>
      <c r="J20" s="29" t="s">
        <v>22</v>
      </c>
      <c r="K20" s="30" t="str">
        <f t="shared" si="1"/>
        <v>80歳</v>
      </c>
      <c r="L20" s="31" t="s">
        <v>21</v>
      </c>
      <c r="M20" s="32" t="str">
        <f t="shared" si="2"/>
        <v>長寿</v>
      </c>
      <c r="N20" s="33" t="str">
        <f t="shared" si="3"/>
        <v>千葉:長寿</v>
      </c>
      <c r="O20" s="34">
        <v>12</v>
      </c>
      <c r="P20" s="35" t="str">
        <f t="shared" si="4"/>
        <v>○</v>
      </c>
      <c r="Q20" s="35">
        <f t="shared" si="5"/>
      </c>
      <c r="R20" s="35">
        <f t="shared" si="6"/>
      </c>
      <c r="S20" s="35">
        <f t="shared" si="7"/>
      </c>
      <c r="T20" s="36"/>
      <c r="U20" s="36" t="s">
        <v>73</v>
      </c>
      <c r="V20" s="36" t="s">
        <v>9</v>
      </c>
      <c r="W20" s="37"/>
      <c r="X20" s="38" t="s">
        <v>157</v>
      </c>
      <c r="Y20" s="39" t="s">
        <v>120</v>
      </c>
      <c r="Z20" s="23" t="s">
        <v>157</v>
      </c>
      <c r="AA20" s="40"/>
      <c r="AB20" s="47"/>
      <c r="AC20" s="41"/>
      <c r="AD20" s="42"/>
      <c r="AE20" s="23"/>
      <c r="AF20" s="23"/>
    </row>
    <row r="21" spans="1:32" ht="22.5" customHeight="1">
      <c r="A21" s="23">
        <v>1365</v>
      </c>
      <c r="B21" s="23" t="s">
        <v>10</v>
      </c>
      <c r="C21" s="23">
        <v>10</v>
      </c>
      <c r="D21" s="23" t="s">
        <v>72</v>
      </c>
      <c r="E21" s="24" t="str">
        <f t="shared" si="0"/>
        <v>もも-10-A</v>
      </c>
      <c r="F21" s="25" t="s">
        <v>73</v>
      </c>
      <c r="G21" s="25"/>
      <c r="H21" s="43" t="s">
        <v>152</v>
      </c>
      <c r="I21" s="28" t="s">
        <v>153</v>
      </c>
      <c r="J21" s="29" t="s">
        <v>30</v>
      </c>
      <c r="K21" s="30" t="str">
        <f t="shared" si="1"/>
        <v>80歳</v>
      </c>
      <c r="L21" s="32" t="s">
        <v>31</v>
      </c>
      <c r="M21" s="32" t="str">
        <f t="shared" si="2"/>
        <v>長寿</v>
      </c>
      <c r="N21" s="33" t="str">
        <f t="shared" si="3"/>
        <v>岡山:長寿</v>
      </c>
      <c r="O21" s="34">
        <v>33</v>
      </c>
      <c r="P21" s="35" t="str">
        <f t="shared" si="4"/>
        <v>○</v>
      </c>
      <c r="Q21" s="35">
        <f t="shared" si="5"/>
      </c>
      <c r="R21" s="35">
        <f t="shared" si="6"/>
      </c>
      <c r="S21" s="35">
        <f t="shared" si="7"/>
      </c>
      <c r="T21" s="44" t="s">
        <v>73</v>
      </c>
      <c r="U21" s="36"/>
      <c r="V21" s="44"/>
      <c r="W21" s="45"/>
      <c r="X21" s="38" t="s">
        <v>157</v>
      </c>
      <c r="Y21" s="46" t="s">
        <v>120</v>
      </c>
      <c r="Z21" s="23" t="s">
        <v>157</v>
      </c>
      <c r="AA21" s="40"/>
      <c r="AB21" s="47"/>
      <c r="AC21" s="41" t="s">
        <v>158</v>
      </c>
      <c r="AD21" s="42"/>
      <c r="AE21" s="23"/>
      <c r="AF21" s="23"/>
    </row>
    <row r="22" spans="1:32" ht="22.5" customHeight="1">
      <c r="A22" s="23">
        <v>1381</v>
      </c>
      <c r="B22" s="23" t="s">
        <v>10</v>
      </c>
      <c r="C22" s="23">
        <v>10</v>
      </c>
      <c r="D22" s="23" t="s">
        <v>75</v>
      </c>
      <c r="E22" s="24" t="str">
        <f t="shared" si="0"/>
        <v>もも-10-B</v>
      </c>
      <c r="F22" s="25" t="s">
        <v>73</v>
      </c>
      <c r="G22" s="26"/>
      <c r="H22" s="27" t="s">
        <v>154</v>
      </c>
      <c r="I22" s="28" t="s">
        <v>155</v>
      </c>
      <c r="J22" s="29" t="s">
        <v>32</v>
      </c>
      <c r="K22" s="30" t="str">
        <f t="shared" si="1"/>
        <v>90歳</v>
      </c>
      <c r="L22" s="31" t="s">
        <v>83</v>
      </c>
      <c r="M22" s="32" t="str">
        <f t="shared" si="2"/>
        <v>長寿</v>
      </c>
      <c r="N22" s="33" t="str">
        <f t="shared" si="3"/>
        <v>香川:長寿</v>
      </c>
      <c r="O22" s="34">
        <v>37</v>
      </c>
      <c r="P22" s="35" t="str">
        <f t="shared" si="4"/>
        <v>○</v>
      </c>
      <c r="Q22" s="35">
        <f t="shared" si="5"/>
      </c>
      <c r="R22" s="35">
        <f t="shared" si="6"/>
      </c>
      <c r="S22" s="35">
        <f t="shared" si="7"/>
      </c>
      <c r="T22" s="36"/>
      <c r="U22" s="36" t="s">
        <v>73</v>
      </c>
      <c r="V22" s="36" t="s">
        <v>10</v>
      </c>
      <c r="W22" s="37"/>
      <c r="X22" s="38" t="s">
        <v>157</v>
      </c>
      <c r="Y22" s="39" t="s">
        <v>120</v>
      </c>
      <c r="Z22" s="23" t="s">
        <v>157</v>
      </c>
      <c r="AA22" s="40"/>
      <c r="AB22" s="47"/>
      <c r="AC22" s="41"/>
      <c r="AD22" s="42"/>
      <c r="AE22" s="23"/>
      <c r="AF22" s="23"/>
    </row>
    <row r="23" spans="1:32" ht="22.5" customHeight="1">
      <c r="A23" s="23">
        <v>1382</v>
      </c>
      <c r="B23" s="23" t="s">
        <v>10</v>
      </c>
      <c r="C23" s="23">
        <v>11</v>
      </c>
      <c r="D23" s="23" t="s">
        <v>72</v>
      </c>
      <c r="E23" s="24" t="str">
        <f t="shared" si="0"/>
        <v>もも-11-A</v>
      </c>
      <c r="F23" s="25" t="s">
        <v>73</v>
      </c>
      <c r="G23" s="25"/>
      <c r="H23" s="43" t="s">
        <v>55</v>
      </c>
      <c r="I23" s="28" t="s">
        <v>131</v>
      </c>
      <c r="J23" s="29" t="s">
        <v>18</v>
      </c>
      <c r="K23" s="30" t="str">
        <f t="shared" si="1"/>
        <v>80歳</v>
      </c>
      <c r="L23" s="32" t="s">
        <v>76</v>
      </c>
      <c r="M23" s="32" t="str">
        <f t="shared" si="2"/>
        <v>長寿</v>
      </c>
      <c r="N23" s="33" t="str">
        <f t="shared" si="3"/>
        <v>東京:長寿</v>
      </c>
      <c r="O23" s="34">
        <v>13</v>
      </c>
      <c r="P23" s="35" t="str">
        <f t="shared" si="4"/>
        <v>○</v>
      </c>
      <c r="Q23" s="35">
        <f t="shared" si="5"/>
      </c>
      <c r="R23" s="35">
        <f t="shared" si="6"/>
      </c>
      <c r="S23" s="35">
        <f t="shared" si="7"/>
      </c>
      <c r="T23" s="44"/>
      <c r="U23" s="36" t="s">
        <v>73</v>
      </c>
      <c r="V23" s="44" t="s">
        <v>9</v>
      </c>
      <c r="W23" s="45" t="s">
        <v>84</v>
      </c>
      <c r="X23" s="38" t="s">
        <v>157</v>
      </c>
      <c r="Y23" s="46" t="s">
        <v>120</v>
      </c>
      <c r="Z23" s="23" t="s">
        <v>157</v>
      </c>
      <c r="AA23" s="40" t="s">
        <v>126</v>
      </c>
      <c r="AB23" s="47"/>
      <c r="AC23" s="41"/>
      <c r="AD23" s="42"/>
      <c r="AE23" s="23"/>
      <c r="AF23" s="23"/>
    </row>
    <row r="24" spans="1:32" ht="22.5" customHeight="1">
      <c r="A24" s="23">
        <v>1375</v>
      </c>
      <c r="B24" s="23" t="s">
        <v>10</v>
      </c>
      <c r="C24" s="23">
        <v>11</v>
      </c>
      <c r="D24" s="23" t="s">
        <v>75</v>
      </c>
      <c r="E24" s="24" t="str">
        <f t="shared" si="0"/>
        <v>もも-11-B</v>
      </c>
      <c r="F24" s="25" t="s">
        <v>73</v>
      </c>
      <c r="G24" s="26"/>
      <c r="H24" s="27" t="s">
        <v>143</v>
      </c>
      <c r="I24" s="28" t="s">
        <v>144</v>
      </c>
      <c r="J24" s="29" t="s">
        <v>19</v>
      </c>
      <c r="K24" s="30" t="str">
        <f t="shared" si="1"/>
        <v>80歳</v>
      </c>
      <c r="L24" s="31" t="s">
        <v>78</v>
      </c>
      <c r="M24" s="32" t="str">
        <f t="shared" si="2"/>
        <v>長寿</v>
      </c>
      <c r="N24" s="33" t="str">
        <f t="shared" si="3"/>
        <v>兵庫:長寿</v>
      </c>
      <c r="O24" s="34">
        <v>28</v>
      </c>
      <c r="P24" s="35" t="str">
        <f t="shared" si="4"/>
        <v>○</v>
      </c>
      <c r="Q24" s="35">
        <f t="shared" si="5"/>
      </c>
      <c r="R24" s="35">
        <f t="shared" si="6"/>
      </c>
      <c r="S24" s="35">
        <f t="shared" si="7"/>
      </c>
      <c r="T24" s="36"/>
      <c r="U24" s="36" t="s">
        <v>73</v>
      </c>
      <c r="V24" s="36" t="s">
        <v>9</v>
      </c>
      <c r="W24" s="37"/>
      <c r="X24" s="38" t="s">
        <v>157</v>
      </c>
      <c r="Y24" s="39" t="s">
        <v>120</v>
      </c>
      <c r="Z24" s="23" t="s">
        <v>157</v>
      </c>
      <c r="AA24" s="40" t="s">
        <v>73</v>
      </c>
      <c r="AB24" s="47"/>
      <c r="AC24" s="41"/>
      <c r="AD24" s="42"/>
      <c r="AE24" s="23"/>
      <c r="AF24" s="23"/>
    </row>
    <row r="26" ht="22.5" customHeight="1">
      <c r="AA26" s="73">
        <f>COUNTIF(AA3:AA24,"○")</f>
        <v>6</v>
      </c>
    </row>
  </sheetData>
  <sheetProtection/>
  <autoFilter ref="A2:AF24"/>
  <mergeCells count="22">
    <mergeCell ref="Y1:Y2"/>
    <mergeCell ref="AA1:AA2"/>
    <mergeCell ref="I1:I2"/>
    <mergeCell ref="J1:J2"/>
    <mergeCell ref="K1:K2"/>
    <mergeCell ref="L1:L2"/>
    <mergeCell ref="AC1:AC2"/>
    <mergeCell ref="M1:M2"/>
    <mergeCell ref="N1:N2"/>
    <mergeCell ref="O1:O2"/>
    <mergeCell ref="P1:S1"/>
    <mergeCell ref="T1:W1"/>
    <mergeCell ref="AD1:AF1"/>
    <mergeCell ref="A1:A2"/>
    <mergeCell ref="B1:B2"/>
    <mergeCell ref="C1:C2"/>
    <mergeCell ref="D1:D2"/>
    <mergeCell ref="E1:E2"/>
    <mergeCell ref="F1:F2"/>
    <mergeCell ref="X1:X2"/>
    <mergeCell ref="G1:G2"/>
    <mergeCell ref="H1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R25"/>
  <sheetViews>
    <sheetView tabSelected="1" zoomScale="55" zoomScaleNormal="55" zoomScalePageLayoutView="0" workbookViewId="0" topLeftCell="A4">
      <selection activeCell="E7" sqref="E7"/>
    </sheetView>
  </sheetViews>
  <sheetFormatPr defaultColWidth="9.00390625" defaultRowHeight="34.5" customHeight="1"/>
  <cols>
    <col min="1" max="1" width="2.00390625" style="1" customWidth="1"/>
    <col min="2" max="2" width="6.75390625" style="3" customWidth="1"/>
    <col min="3" max="3" width="16.25390625" style="1" customWidth="1"/>
    <col min="4" max="4" width="3.75390625" style="1" customWidth="1"/>
    <col min="5" max="5" width="16.25390625" style="1" customWidth="1"/>
    <col min="6" max="6" width="2.50390625" style="6" customWidth="1"/>
    <col min="7" max="7" width="10.875" style="3" customWidth="1"/>
    <col min="8" max="8" width="2.50390625" style="7" customWidth="1"/>
    <col min="9" max="14" width="8.625" style="1" customWidth="1"/>
    <col min="15" max="15" width="11.50390625" style="1" customWidth="1"/>
    <col min="16" max="16384" width="9.00390625" style="1" customWidth="1"/>
  </cols>
  <sheetData>
    <row r="1" spans="3:8" ht="34.5" customHeight="1">
      <c r="C1" s="81" t="s">
        <v>0</v>
      </c>
      <c r="D1" s="4"/>
      <c r="E1" s="4"/>
      <c r="F1" s="5"/>
      <c r="G1" s="85"/>
      <c r="H1" s="4"/>
    </row>
    <row r="2" spans="3:15" ht="34.5" customHeight="1">
      <c r="C2" s="82" t="s">
        <v>1</v>
      </c>
      <c r="D2" s="3"/>
      <c r="E2" s="3"/>
      <c r="H2" s="92"/>
      <c r="I2" s="93">
        <v>1</v>
      </c>
      <c r="J2" s="93">
        <v>2</v>
      </c>
      <c r="K2" s="93">
        <v>3</v>
      </c>
      <c r="L2" s="93" t="s">
        <v>51</v>
      </c>
      <c r="M2" s="93" t="s">
        <v>71</v>
      </c>
      <c r="N2" s="2"/>
      <c r="O2" s="84"/>
    </row>
    <row r="3" spans="2:15" ht="40.5" customHeight="1">
      <c r="B3" s="93">
        <v>1</v>
      </c>
      <c r="C3" s="86" t="s">
        <v>53</v>
      </c>
      <c r="D3" s="87" t="s">
        <v>5</v>
      </c>
      <c r="E3" s="88" t="s">
        <v>54</v>
      </c>
      <c r="F3" s="89" t="s">
        <v>6</v>
      </c>
      <c r="G3" s="90" t="s">
        <v>175</v>
      </c>
      <c r="H3" s="91" t="s">
        <v>7</v>
      </c>
      <c r="I3" s="94"/>
      <c r="J3" s="95" t="s">
        <v>161</v>
      </c>
      <c r="K3" s="95" t="s">
        <v>161</v>
      </c>
      <c r="L3" s="96" t="s">
        <v>162</v>
      </c>
      <c r="M3" s="93">
        <v>1</v>
      </c>
      <c r="N3" s="8"/>
      <c r="O3" s="84"/>
    </row>
    <row r="4" spans="2:15" ht="40.5" customHeight="1">
      <c r="B4" s="93">
        <v>2</v>
      </c>
      <c r="C4" s="86" t="s">
        <v>68</v>
      </c>
      <c r="D4" s="87" t="s">
        <v>5</v>
      </c>
      <c r="E4" s="88" t="s">
        <v>69</v>
      </c>
      <c r="F4" s="89" t="s">
        <v>6</v>
      </c>
      <c r="G4" s="90" t="s">
        <v>42</v>
      </c>
      <c r="H4" s="91" t="s">
        <v>7</v>
      </c>
      <c r="I4" s="93">
        <v>0</v>
      </c>
      <c r="J4" s="94"/>
      <c r="K4" s="93">
        <v>1</v>
      </c>
      <c r="L4" s="96" t="s">
        <v>163</v>
      </c>
      <c r="M4" s="93">
        <v>3</v>
      </c>
      <c r="N4" s="8"/>
      <c r="O4" s="84"/>
    </row>
    <row r="5" spans="2:15" ht="40.5" customHeight="1">
      <c r="B5" s="93">
        <v>3</v>
      </c>
      <c r="C5" s="86" t="s">
        <v>61</v>
      </c>
      <c r="D5" s="87" t="s">
        <v>5</v>
      </c>
      <c r="E5" s="88" t="s">
        <v>62</v>
      </c>
      <c r="F5" s="89" t="s">
        <v>6</v>
      </c>
      <c r="G5" s="90" t="s">
        <v>176</v>
      </c>
      <c r="H5" s="91" t="s">
        <v>7</v>
      </c>
      <c r="I5" s="93">
        <v>2</v>
      </c>
      <c r="J5" s="95" t="s">
        <v>161</v>
      </c>
      <c r="K5" s="94"/>
      <c r="L5" s="96" t="s">
        <v>164</v>
      </c>
      <c r="M5" s="93">
        <v>2</v>
      </c>
      <c r="N5" s="8"/>
      <c r="O5" s="84"/>
    </row>
    <row r="6" spans="9:15" ht="34.5" customHeight="1">
      <c r="I6" s="3"/>
      <c r="J6" s="3"/>
      <c r="K6" s="3"/>
      <c r="L6" s="3"/>
      <c r="M6" s="3"/>
      <c r="N6" s="3"/>
      <c r="O6" s="84"/>
    </row>
    <row r="7" spans="3:15" ht="34.5" customHeight="1">
      <c r="C7" s="82" t="s">
        <v>2</v>
      </c>
      <c r="D7" s="3"/>
      <c r="E7" s="3"/>
      <c r="H7" s="92"/>
      <c r="I7" s="93">
        <v>4</v>
      </c>
      <c r="J7" s="93">
        <v>5</v>
      </c>
      <c r="K7" s="93">
        <v>6</v>
      </c>
      <c r="L7" s="93">
        <v>7</v>
      </c>
      <c r="M7" s="93" t="s">
        <v>51</v>
      </c>
      <c r="N7" s="93" t="s">
        <v>71</v>
      </c>
      <c r="O7" s="83"/>
    </row>
    <row r="8" spans="2:15" ht="40.5" customHeight="1">
      <c r="B8" s="93">
        <v>4</v>
      </c>
      <c r="C8" s="86" t="s">
        <v>67</v>
      </c>
      <c r="D8" s="87" t="s">
        <v>5</v>
      </c>
      <c r="E8" s="88" t="s">
        <v>49</v>
      </c>
      <c r="F8" s="89" t="s">
        <v>6</v>
      </c>
      <c r="G8" s="90" t="s">
        <v>177</v>
      </c>
      <c r="H8" s="91" t="s">
        <v>7</v>
      </c>
      <c r="I8" s="94"/>
      <c r="J8" s="95" t="s">
        <v>161</v>
      </c>
      <c r="K8" s="95" t="s">
        <v>161</v>
      </c>
      <c r="L8" s="95" t="s">
        <v>161</v>
      </c>
      <c r="M8" s="96" t="s">
        <v>165</v>
      </c>
      <c r="N8" s="93">
        <v>1</v>
      </c>
      <c r="O8" s="83"/>
    </row>
    <row r="9" spans="2:15" ht="40.5" customHeight="1">
      <c r="B9" s="93">
        <v>5</v>
      </c>
      <c r="C9" s="86" t="s">
        <v>59</v>
      </c>
      <c r="D9" s="87" t="s">
        <v>5</v>
      </c>
      <c r="E9" s="88" t="s">
        <v>60</v>
      </c>
      <c r="F9" s="89" t="s">
        <v>6</v>
      </c>
      <c r="G9" s="90" t="s">
        <v>44</v>
      </c>
      <c r="H9" s="91" t="s">
        <v>7</v>
      </c>
      <c r="I9" s="93">
        <v>0</v>
      </c>
      <c r="J9" s="94"/>
      <c r="K9" s="95" t="s">
        <v>161</v>
      </c>
      <c r="L9" s="95" t="s">
        <v>161</v>
      </c>
      <c r="M9" s="96" t="s">
        <v>166</v>
      </c>
      <c r="N9" s="93">
        <v>2</v>
      </c>
      <c r="O9" s="83"/>
    </row>
    <row r="10" spans="2:15" ht="40.5" customHeight="1">
      <c r="B10" s="93">
        <v>6</v>
      </c>
      <c r="C10" s="86" t="s">
        <v>63</v>
      </c>
      <c r="D10" s="87" t="s">
        <v>5</v>
      </c>
      <c r="E10" s="88" t="s">
        <v>64</v>
      </c>
      <c r="F10" s="89" t="s">
        <v>6</v>
      </c>
      <c r="G10" s="90" t="s">
        <v>45</v>
      </c>
      <c r="H10" s="91" t="s">
        <v>7</v>
      </c>
      <c r="I10" s="93">
        <v>1</v>
      </c>
      <c r="J10" s="93">
        <v>0</v>
      </c>
      <c r="K10" s="94"/>
      <c r="L10" s="93">
        <v>3</v>
      </c>
      <c r="M10" s="96" t="s">
        <v>167</v>
      </c>
      <c r="N10" s="93">
        <v>4</v>
      </c>
      <c r="O10" s="83"/>
    </row>
    <row r="11" spans="2:15" ht="40.5" customHeight="1">
      <c r="B11" s="93">
        <v>7</v>
      </c>
      <c r="C11" s="86" t="s">
        <v>70</v>
      </c>
      <c r="D11" s="87" t="s">
        <v>5</v>
      </c>
      <c r="E11" s="88" t="s">
        <v>50</v>
      </c>
      <c r="F11" s="89" t="s">
        <v>6</v>
      </c>
      <c r="G11" s="90" t="s">
        <v>46</v>
      </c>
      <c r="H11" s="91" t="s">
        <v>7</v>
      </c>
      <c r="I11" s="93">
        <v>0</v>
      </c>
      <c r="J11" s="93">
        <v>2</v>
      </c>
      <c r="K11" s="95" t="s">
        <v>161</v>
      </c>
      <c r="L11" s="94"/>
      <c r="M11" s="96" t="s">
        <v>168</v>
      </c>
      <c r="N11" s="93">
        <v>3</v>
      </c>
      <c r="O11" s="83"/>
    </row>
    <row r="12" spans="9:15" ht="34.5" customHeight="1">
      <c r="I12" s="3"/>
      <c r="J12" s="3"/>
      <c r="K12" s="3"/>
      <c r="L12" s="3"/>
      <c r="M12" s="97"/>
      <c r="N12" s="3"/>
      <c r="O12" s="84"/>
    </row>
    <row r="13" spans="3:15" ht="34.5" customHeight="1">
      <c r="C13" s="82" t="s">
        <v>3</v>
      </c>
      <c r="D13" s="3"/>
      <c r="E13" s="3"/>
      <c r="H13" s="92"/>
      <c r="I13" s="93">
        <v>8</v>
      </c>
      <c r="J13" s="93">
        <v>9</v>
      </c>
      <c r="K13" s="93">
        <v>10</v>
      </c>
      <c r="L13" s="93">
        <v>11</v>
      </c>
      <c r="M13" s="93" t="s">
        <v>51</v>
      </c>
      <c r="N13" s="93" t="s">
        <v>71</v>
      </c>
      <c r="O13" s="84"/>
    </row>
    <row r="14" spans="2:15" ht="40.5" customHeight="1">
      <c r="B14" s="93">
        <v>8</v>
      </c>
      <c r="C14" s="86" t="s">
        <v>52</v>
      </c>
      <c r="D14" s="87" t="s">
        <v>5</v>
      </c>
      <c r="E14" s="88" t="s">
        <v>8</v>
      </c>
      <c r="F14" s="89" t="s">
        <v>6</v>
      </c>
      <c r="G14" s="90" t="s">
        <v>47</v>
      </c>
      <c r="H14" s="91" t="s">
        <v>7</v>
      </c>
      <c r="I14" s="94"/>
      <c r="J14" s="95" t="s">
        <v>161</v>
      </c>
      <c r="K14" s="95" t="s">
        <v>161</v>
      </c>
      <c r="L14" s="93">
        <v>2</v>
      </c>
      <c r="M14" s="96" t="s">
        <v>166</v>
      </c>
      <c r="N14" s="93">
        <v>2</v>
      </c>
      <c r="O14" s="84"/>
    </row>
    <row r="15" spans="2:18" ht="40.5" customHeight="1">
      <c r="B15" s="93">
        <v>9</v>
      </c>
      <c r="C15" s="86" t="s">
        <v>57</v>
      </c>
      <c r="D15" s="87" t="s">
        <v>5</v>
      </c>
      <c r="E15" s="88" t="s">
        <v>58</v>
      </c>
      <c r="F15" s="89" t="s">
        <v>6</v>
      </c>
      <c r="G15" s="90" t="s">
        <v>48</v>
      </c>
      <c r="H15" s="91" t="s">
        <v>7</v>
      </c>
      <c r="I15" s="93">
        <v>1</v>
      </c>
      <c r="J15" s="94"/>
      <c r="K15" s="93">
        <v>1</v>
      </c>
      <c r="L15" s="93">
        <v>0</v>
      </c>
      <c r="M15" s="96" t="s">
        <v>167</v>
      </c>
      <c r="N15" s="93">
        <v>4</v>
      </c>
      <c r="O15" s="84"/>
      <c r="R15" s="80"/>
    </row>
    <row r="16" spans="2:15" ht="40.5" customHeight="1">
      <c r="B16" s="93">
        <v>10</v>
      </c>
      <c r="C16" s="86" t="s">
        <v>65</v>
      </c>
      <c r="D16" s="87" t="s">
        <v>5</v>
      </c>
      <c r="E16" s="88" t="s">
        <v>66</v>
      </c>
      <c r="F16" s="89" t="s">
        <v>6</v>
      </c>
      <c r="G16" s="90" t="s">
        <v>159</v>
      </c>
      <c r="H16" s="91" t="s">
        <v>7</v>
      </c>
      <c r="I16" s="93">
        <v>0</v>
      </c>
      <c r="J16" s="95" t="s">
        <v>161</v>
      </c>
      <c r="K16" s="94"/>
      <c r="L16" s="93">
        <v>1</v>
      </c>
      <c r="M16" s="96" t="s">
        <v>168</v>
      </c>
      <c r="N16" s="93">
        <v>3</v>
      </c>
      <c r="O16" s="84"/>
    </row>
    <row r="17" spans="2:15" ht="40.5" customHeight="1">
      <c r="B17" s="93">
        <v>11</v>
      </c>
      <c r="C17" s="86" t="s">
        <v>55</v>
      </c>
      <c r="D17" s="87" t="s">
        <v>5</v>
      </c>
      <c r="E17" s="88" t="s">
        <v>56</v>
      </c>
      <c r="F17" s="89" t="s">
        <v>6</v>
      </c>
      <c r="G17" s="90" t="s">
        <v>160</v>
      </c>
      <c r="H17" s="91" t="s">
        <v>7</v>
      </c>
      <c r="I17" s="95" t="s">
        <v>161</v>
      </c>
      <c r="J17" s="95" t="s">
        <v>161</v>
      </c>
      <c r="K17" s="95" t="s">
        <v>161</v>
      </c>
      <c r="L17" s="94"/>
      <c r="M17" s="96" t="s">
        <v>165</v>
      </c>
      <c r="N17" s="93">
        <v>1</v>
      </c>
      <c r="O17" s="84"/>
    </row>
    <row r="18" spans="9:15" ht="34.5" customHeight="1">
      <c r="I18" s="3"/>
      <c r="J18" s="3"/>
      <c r="K18" s="3"/>
      <c r="L18" s="3"/>
      <c r="M18" s="3"/>
      <c r="N18" s="3"/>
      <c r="O18" s="84"/>
    </row>
    <row r="19" spans="9:15" ht="34.5" customHeight="1">
      <c r="I19" s="3"/>
      <c r="J19" s="3"/>
      <c r="K19" s="3"/>
      <c r="L19" s="3"/>
      <c r="M19" s="3"/>
      <c r="N19" s="3"/>
      <c r="O19" s="84"/>
    </row>
    <row r="20" spans="3:15" ht="34.5" customHeight="1">
      <c r="C20" s="81" t="s">
        <v>4</v>
      </c>
      <c r="D20" s="4"/>
      <c r="E20" s="4"/>
      <c r="F20" s="5"/>
      <c r="G20" s="85"/>
      <c r="H20" s="4"/>
      <c r="I20" s="93" t="s">
        <v>169</v>
      </c>
      <c r="J20" s="93" t="s">
        <v>170</v>
      </c>
      <c r="K20" s="93" t="s">
        <v>171</v>
      </c>
      <c r="L20" s="93" t="s">
        <v>51</v>
      </c>
      <c r="M20" s="93" t="s">
        <v>71</v>
      </c>
      <c r="N20" s="8"/>
      <c r="O20" s="84"/>
    </row>
    <row r="21" spans="2:15" ht="40.5" customHeight="1">
      <c r="B21" s="93" t="s">
        <v>172</v>
      </c>
      <c r="C21" s="86" t="s">
        <v>53</v>
      </c>
      <c r="D21" s="87" t="s">
        <v>5</v>
      </c>
      <c r="E21" s="88" t="s">
        <v>54</v>
      </c>
      <c r="F21" s="89" t="s">
        <v>6</v>
      </c>
      <c r="G21" s="90" t="s">
        <v>175</v>
      </c>
      <c r="H21" s="91" t="s">
        <v>7</v>
      </c>
      <c r="I21" s="94"/>
      <c r="J21" s="95" t="s">
        <v>161</v>
      </c>
      <c r="K21" s="93">
        <v>1</v>
      </c>
      <c r="L21" s="96" t="s">
        <v>164</v>
      </c>
      <c r="M21" s="93">
        <v>2</v>
      </c>
      <c r="N21" s="8"/>
      <c r="O21" s="84"/>
    </row>
    <row r="22" spans="2:15" ht="40.5" customHeight="1">
      <c r="B22" s="93" t="s">
        <v>173</v>
      </c>
      <c r="C22" s="86" t="s">
        <v>67</v>
      </c>
      <c r="D22" s="87" t="s">
        <v>5</v>
      </c>
      <c r="E22" s="88" t="s">
        <v>49</v>
      </c>
      <c r="F22" s="89" t="s">
        <v>6</v>
      </c>
      <c r="G22" s="90" t="s">
        <v>43</v>
      </c>
      <c r="H22" s="91" t="s">
        <v>7</v>
      </c>
      <c r="I22" s="93">
        <v>1</v>
      </c>
      <c r="J22" s="94"/>
      <c r="K22" s="93">
        <v>1</v>
      </c>
      <c r="L22" s="96" t="s">
        <v>163</v>
      </c>
      <c r="M22" s="93">
        <v>3</v>
      </c>
      <c r="N22" s="8"/>
      <c r="O22" s="84"/>
    </row>
    <row r="23" spans="2:15" ht="40.5" customHeight="1">
      <c r="B23" s="93" t="s">
        <v>174</v>
      </c>
      <c r="C23" s="86" t="s">
        <v>55</v>
      </c>
      <c r="D23" s="87" t="s">
        <v>5</v>
      </c>
      <c r="E23" s="88" t="s">
        <v>56</v>
      </c>
      <c r="F23" s="89" t="s">
        <v>6</v>
      </c>
      <c r="G23" s="90" t="s">
        <v>160</v>
      </c>
      <c r="H23" s="91" t="s">
        <v>7</v>
      </c>
      <c r="I23" s="95" t="s">
        <v>161</v>
      </c>
      <c r="J23" s="95" t="s">
        <v>161</v>
      </c>
      <c r="K23" s="94"/>
      <c r="L23" s="96" t="s">
        <v>162</v>
      </c>
      <c r="M23" s="93">
        <v>1</v>
      </c>
      <c r="N23" s="8"/>
      <c r="O23" s="84"/>
    </row>
    <row r="24" spans="2:14" ht="34.5" customHeight="1">
      <c r="B24" s="8"/>
      <c r="C24" s="2"/>
      <c r="D24" s="2"/>
      <c r="E24" s="2"/>
      <c r="F24" s="9"/>
      <c r="G24" s="8"/>
      <c r="H24" s="10"/>
      <c r="I24" s="2"/>
      <c r="J24" s="2"/>
      <c r="K24" s="2"/>
      <c r="L24" s="2"/>
      <c r="M24" s="2"/>
      <c r="N24" s="2"/>
    </row>
    <row r="25" spans="2:13" ht="34.5" customHeight="1">
      <c r="B25" s="8"/>
      <c r="C25" s="2"/>
      <c r="D25" s="2"/>
      <c r="E25" s="2"/>
      <c r="F25" s="9"/>
      <c r="G25" s="8"/>
      <c r="H25" s="10"/>
      <c r="I25" s="2"/>
      <c r="J25" s="2"/>
      <c r="K25" s="2"/>
      <c r="L25" s="2"/>
      <c r="M25" s="2"/>
    </row>
  </sheetData>
  <sheetProtection/>
  <printOptions/>
  <pageMargins left="0.5905511811023623" right="0.5905511811023623" top="1.1811023622047245" bottom="0" header="0.5905511811023623" footer="0"/>
  <pageSetup fitToHeight="1" fitToWidth="1" horizontalDpi="600" verticalDpi="600" orientation="portrait" paperSize="9" scale="80" r:id="rId1"/>
  <headerFooter alignWithMargins="0">
    <oddHeader>&amp;C&amp;"ＭＳ Ｐゴシック,太字"&amp;16ももブロック(満８０歳以上)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家族</dc:creator>
  <cp:keywords/>
  <dc:description/>
  <cp:lastModifiedBy>おっかあ</cp:lastModifiedBy>
  <cp:lastPrinted>2011-08-11T05:51:07Z</cp:lastPrinted>
  <dcterms:created xsi:type="dcterms:W3CDTF">2005-06-03T12:25:22Z</dcterms:created>
  <dcterms:modified xsi:type="dcterms:W3CDTF">2011-08-11T18:38:23Z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SE_E_EXIST">
    <vt:lpwstr>0</vt:lpwstr>
  </property>
  <property fmtid="{D5CDD505-2E9C-101B-9397-08002B2CF9AE}" pid="3" name="IAM_LGL_ENTITY">
    <vt:lpwstr>Dow Corning Toray</vt:lpwstr>
  </property>
  <property fmtid="{D5CDD505-2E9C-101B-9397-08002B2CF9AE}" pid="4" name="IAM_SECURITY_CLASS">
    <vt:lpwstr>INTERNAL</vt:lpwstr>
  </property>
  <property fmtid="{D5CDD505-2E9C-101B-9397-08002B2CF9AE}" pid="5" name="IAM_REC_TYPE">
    <vt:lpwstr/>
  </property>
  <property fmtid="{D5CDD505-2E9C-101B-9397-08002B2CF9AE}" pid="6" name="IAM_REC_MGT_DATE">
    <vt:lpwstr>1462010</vt:lpwstr>
  </property>
</Properties>
</file>